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bynda - AIP\Vedení\Pošta\173307-3r23_Poskytnutí údajů TM\"/>
    </mc:Choice>
  </mc:AlternateContent>
  <xr:revisionPtr revIDLastSave="0" documentId="13_ncr:1_{63D2A171-25F9-4241-83CB-63FDC2578E66}" xr6:coauthVersionLast="47" xr6:coauthVersionMax="47" xr10:uidLastSave="{00000000-0000-0000-0000-000000000000}"/>
  <bookViews>
    <workbookView xWindow="28680" yWindow="-120" windowWidth="29040" windowHeight="15840" xr2:uid="{BDD98C0E-F929-466D-8448-D0C84A521488}"/>
  </bookViews>
  <sheets>
    <sheet name="Množství MO" sheetId="1" r:id="rId1"/>
    <sheet name="Biopaliv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3" i="1"/>
  <c r="G4" i="1"/>
  <c r="G5" i="1"/>
  <c r="G6" i="1"/>
  <c r="G7" i="1"/>
  <c r="G8" i="1"/>
  <c r="G9" i="1"/>
  <c r="G10" i="1"/>
  <c r="G11" i="1"/>
  <c r="G12" i="1"/>
  <c r="G2" i="1"/>
  <c r="E13" i="1"/>
  <c r="F13" i="1"/>
  <c r="F5" i="2"/>
  <c r="E5" i="2"/>
  <c r="G5" i="2"/>
  <c r="G3" i="2"/>
  <c r="G4" i="2"/>
  <c r="G2" i="2"/>
</calcChain>
</file>

<file path=xl/sharedStrings.xml><?xml version="1.0" encoding="utf-8"?>
<sst xmlns="http://schemas.openxmlformats.org/spreadsheetml/2006/main" count="60" uniqueCount="32">
  <si>
    <t>2021</t>
  </si>
  <si>
    <t>2022</t>
  </si>
  <si>
    <t>Celkový součet</t>
  </si>
  <si>
    <t>Celní úřad</t>
  </si>
  <si>
    <t>Kód vybraného výrobku</t>
  </si>
  <si>
    <t>Vybraný výrobek</t>
  </si>
  <si>
    <t>Měrná jednotka</t>
  </si>
  <si>
    <t>271005</t>
  </si>
  <si>
    <t>271005 - ODPADNÍ OLEJE - § 45/1/D</t>
  </si>
  <si>
    <t>1000 l</t>
  </si>
  <si>
    <t>271010</t>
  </si>
  <si>
    <t>271010 - STŘEDNÍ OLEJE  OLEJE - § 45/1/B</t>
  </si>
  <si>
    <t>271012</t>
  </si>
  <si>
    <t>271012 - SMĚSI § 45/2/A - BLÍZKÉ 271002</t>
  </si>
  <si>
    <t>271020</t>
  </si>
  <si>
    <t>271020 - STŘEDNÍ OLEJE  OLEJE - § 45/1/B</t>
  </si>
  <si>
    <t>271040</t>
  </si>
  <si>
    <t>271040 - TĚŽKÉ PLYNOVÉ OLEJE - § 45/1/B</t>
  </si>
  <si>
    <t>271081</t>
  </si>
  <si>
    <t>271081 - SMĚSI BENZINU - § 45/2/H</t>
  </si>
  <si>
    <t>271085</t>
  </si>
  <si>
    <t>271085 - SMĚSI MINERÁLNÍCH OLEJŮ - § 45/2/J</t>
  </si>
  <si>
    <t>272004</t>
  </si>
  <si>
    <t>272004 - MOTOROVÉ BENZINY - § 45/1/A</t>
  </si>
  <si>
    <t>272013</t>
  </si>
  <si>
    <t>272013 - MOTOROVÉ BENZINY - § 45/1/A</t>
  </si>
  <si>
    <t>275001</t>
  </si>
  <si>
    <t>275001 - VÝROBKY § 45/5 BLÍZKÉ 272001,272002,272003 NEBO,272004</t>
  </si>
  <si>
    <t>772004</t>
  </si>
  <si>
    <t>772004 - MOTOROVÉ BENZINY - § 45/1/A</t>
  </si>
  <si>
    <t>CZ530000 - Celní úřad pro Jihomoravský kraj, Brno</t>
  </si>
  <si>
    <t>CZ530000 - Celní úřad pro Jihomoravský kraj, Brno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</si>
</sst>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ální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030FED-71C1-4D15-88FD-3ACB5FE372B3}" name="Tabulka1" displayName="Tabulka1" ref="A1:G13" totalsRowShown="0">
  <autoFilter ref="A1:G13" xr:uid="{FE030FED-71C1-4D15-88FD-3ACB5FE372B3}"/>
  <tableColumns count="7">
    <tableColumn id="1" xr3:uid="{78746CC4-58D6-4D1A-B25D-351CB3D561A6}" name="Celní úřad"/>
    <tableColumn id="2" xr3:uid="{F3FAE423-14FB-41FD-B035-C9EA07321266}" name="Kód vybraného výrobku"/>
    <tableColumn id="3" xr3:uid="{615289F8-D58D-40A9-A4B8-312935080A4B}" name="Vybraný výrobek"/>
    <tableColumn id="4" xr3:uid="{724A01E9-3A73-4FB5-BD3D-FE6D86C9CDE7}" name="Měrná jednotka"/>
    <tableColumn id="5" xr3:uid="{611805FF-30F8-45BD-9F77-11C79F027036}" name="2021" dataDxfId="5"/>
    <tableColumn id="6" xr3:uid="{FC2D08A7-0B9A-493F-B8D4-9D43867A15AD}" name="2022" dataDxfId="4"/>
    <tableColumn id="7" xr3:uid="{17A924B5-E67B-42B5-93B3-DA6DB54CCDD0}" name="Celkový součet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FCE882-9CA1-4BDD-B03A-5728DC2A1EF3}" name="Tabulka2" displayName="Tabulka2" ref="A1:G5" totalsRowShown="0">
  <autoFilter ref="A1:G5" xr:uid="{A2FCE882-9CA1-4BDD-B03A-5728DC2A1EF3}"/>
  <tableColumns count="7">
    <tableColumn id="1" xr3:uid="{701D1543-0A83-477F-BD28-7D024738D810}" name="Celní úřad"/>
    <tableColumn id="2" xr3:uid="{1EC7CBB9-1A0C-46BE-881F-B7D4C5C75E76}" name="Kód vybraného výrobku"/>
    <tableColumn id="3" xr3:uid="{D4E0E89E-C995-4B40-8C44-883ECDA9C025}" name="Vybraný výrobek"/>
    <tableColumn id="4" xr3:uid="{0097F87D-FBD2-423D-9D33-66AC070E9ACF}" name="Měrná jednotka"/>
    <tableColumn id="5" xr3:uid="{2CB28606-F275-43D6-9176-5C83F4CEBEA5}" name="2021" dataDxfId="2"/>
    <tableColumn id="6" xr3:uid="{FD2CE1DC-DDBC-4E4D-9EA5-F34945BEC157}" name="2022" dataDxfId="1"/>
    <tableColumn id="7" xr3:uid="{20FCF94F-14B8-48CD-9D0A-DE72D1C2E2E1}" name="Celkový souče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DDE9-C824-4EE0-BE84-FE8E06CEB7EC}">
  <dimension ref="A1:G45"/>
  <sheetViews>
    <sheetView tabSelected="1" workbookViewId="0">
      <selection activeCell="C22" sqref="C22"/>
    </sheetView>
  </sheetViews>
  <sheetFormatPr defaultColWidth="8.7109375" defaultRowHeight="15" x14ac:dyDescent="0.25"/>
  <cols>
    <col min="1" max="1" width="61" bestFit="1" customWidth="1"/>
    <col min="2" max="2" width="24" customWidth="1"/>
    <col min="3" max="3" width="100.7109375" bestFit="1" customWidth="1"/>
    <col min="4" max="4" width="17.140625" customWidth="1"/>
    <col min="5" max="6" width="8.85546875" bestFit="1" customWidth="1"/>
    <col min="7" max="7" width="16.42578125" customWidth="1"/>
  </cols>
  <sheetData>
    <row r="1" spans="1:7" x14ac:dyDescent="0.25">
      <c r="A1" t="s">
        <v>3</v>
      </c>
      <c r="B1" t="s">
        <v>4</v>
      </c>
      <c r="C1" t="s">
        <v>5</v>
      </c>
      <c r="D1" t="s">
        <v>6</v>
      </c>
      <c r="E1" t="s">
        <v>0</v>
      </c>
      <c r="F1" t="s">
        <v>1</v>
      </c>
      <c r="G1" t="s">
        <v>2</v>
      </c>
    </row>
    <row r="2" spans="1:7" x14ac:dyDescent="0.25">
      <c r="A2" t="s">
        <v>30</v>
      </c>
      <c r="B2" t="s">
        <v>7</v>
      </c>
      <c r="C2" t="s">
        <v>8</v>
      </c>
      <c r="D2" t="s">
        <v>9</v>
      </c>
      <c r="E2" s="1">
        <v>32</v>
      </c>
      <c r="F2" s="1">
        <v>41</v>
      </c>
      <c r="G2" s="1">
        <f>SUM(Tabulka1[[#This Row],[2021]:[2022]])</f>
        <v>73</v>
      </c>
    </row>
    <row r="3" spans="1:7" x14ac:dyDescent="0.25">
      <c r="B3" t="s">
        <v>10</v>
      </c>
      <c r="C3" t="s">
        <v>11</v>
      </c>
      <c r="D3" t="s">
        <v>9</v>
      </c>
      <c r="E3" s="1">
        <v>1</v>
      </c>
      <c r="F3" s="1"/>
      <c r="G3" s="1">
        <f>SUM(Tabulka1[[#This Row],[2021]:[2022]])</f>
        <v>1</v>
      </c>
    </row>
    <row r="4" spans="1:7" x14ac:dyDescent="0.25">
      <c r="B4" t="s">
        <v>12</v>
      </c>
      <c r="C4" t="s">
        <v>13</v>
      </c>
      <c r="D4" t="s">
        <v>9</v>
      </c>
      <c r="E4" s="1">
        <v>4</v>
      </c>
      <c r="F4" s="1">
        <v>2</v>
      </c>
      <c r="G4" s="1">
        <f>SUM(Tabulka1[[#This Row],[2021]:[2022]])</f>
        <v>6</v>
      </c>
    </row>
    <row r="5" spans="1:7" x14ac:dyDescent="0.25">
      <c r="B5" t="s">
        <v>14</v>
      </c>
      <c r="C5" t="s">
        <v>15</v>
      </c>
      <c r="D5" t="s">
        <v>9</v>
      </c>
      <c r="E5" s="1">
        <v>35</v>
      </c>
      <c r="F5" s="1">
        <v>39</v>
      </c>
      <c r="G5" s="1">
        <f>SUM(Tabulka1[[#This Row],[2021]:[2022]])</f>
        <v>74</v>
      </c>
    </row>
    <row r="6" spans="1:7" x14ac:dyDescent="0.25">
      <c r="B6" t="s">
        <v>16</v>
      </c>
      <c r="C6" t="s">
        <v>17</v>
      </c>
      <c r="D6" t="s">
        <v>9</v>
      </c>
      <c r="E6" s="1">
        <v>12848</v>
      </c>
      <c r="F6" s="1">
        <v>4035</v>
      </c>
      <c r="G6" s="1">
        <f>SUM(Tabulka1[[#This Row],[2021]:[2022]])</f>
        <v>16883</v>
      </c>
    </row>
    <row r="7" spans="1:7" x14ac:dyDescent="0.25">
      <c r="B7" t="s">
        <v>18</v>
      </c>
      <c r="C7" t="s">
        <v>19</v>
      </c>
      <c r="D7" t="s">
        <v>9</v>
      </c>
      <c r="E7" s="1">
        <v>43310</v>
      </c>
      <c r="F7" s="1">
        <v>36191</v>
      </c>
      <c r="G7" s="1">
        <f>SUM(Tabulka1[[#This Row],[2021]:[2022]])</f>
        <v>79501</v>
      </c>
    </row>
    <row r="8" spans="1:7" x14ac:dyDescent="0.25">
      <c r="B8" t="s">
        <v>20</v>
      </c>
      <c r="C8" t="s">
        <v>21</v>
      </c>
      <c r="D8" t="s">
        <v>9</v>
      </c>
      <c r="E8" s="1">
        <v>161807</v>
      </c>
      <c r="F8" s="1">
        <v>123444</v>
      </c>
      <c r="G8" s="1">
        <f>SUM(Tabulka1[[#This Row],[2021]:[2022]])</f>
        <v>285251</v>
      </c>
    </row>
    <row r="9" spans="1:7" x14ac:dyDescent="0.25">
      <c r="B9" t="s">
        <v>22</v>
      </c>
      <c r="C9" t="s">
        <v>23</v>
      </c>
      <c r="D9" t="s">
        <v>9</v>
      </c>
      <c r="E9" s="1">
        <v>405</v>
      </c>
      <c r="F9" s="1">
        <v>291</v>
      </c>
      <c r="G9" s="1">
        <f>SUM(Tabulka1[[#This Row],[2021]:[2022]])</f>
        <v>696</v>
      </c>
    </row>
    <row r="10" spans="1:7" x14ac:dyDescent="0.25">
      <c r="B10" t="s">
        <v>24</v>
      </c>
      <c r="C10" t="s">
        <v>25</v>
      </c>
      <c r="D10" t="s">
        <v>9</v>
      </c>
      <c r="E10" s="1">
        <v>8</v>
      </c>
      <c r="F10" s="1">
        <v>1</v>
      </c>
      <c r="G10" s="1">
        <f>SUM(Tabulka1[[#This Row],[2021]:[2022]])</f>
        <v>9</v>
      </c>
    </row>
    <row r="11" spans="1:7" x14ac:dyDescent="0.25">
      <c r="B11" t="s">
        <v>26</v>
      </c>
      <c r="C11" t="s">
        <v>27</v>
      </c>
      <c r="D11" t="s">
        <v>9</v>
      </c>
      <c r="E11" s="1">
        <v>1</v>
      </c>
      <c r="F11" s="1">
        <v>1</v>
      </c>
      <c r="G11" s="1">
        <f>SUM(Tabulka1[[#This Row],[2021]:[2022]])</f>
        <v>2</v>
      </c>
    </row>
    <row r="12" spans="1:7" x14ac:dyDescent="0.25">
      <c r="B12" t="s">
        <v>28</v>
      </c>
      <c r="C12" t="s">
        <v>29</v>
      </c>
      <c r="D12" t="s">
        <v>9</v>
      </c>
      <c r="E12" s="1"/>
      <c r="F12" s="1">
        <v>5</v>
      </c>
      <c r="G12" s="1">
        <f>SUM(Tabulka1[[#This Row],[2021]:[2022]])</f>
        <v>5</v>
      </c>
    </row>
    <row r="13" spans="1:7" x14ac:dyDescent="0.25">
      <c r="A13" s="2" t="s">
        <v>31</v>
      </c>
      <c r="B13" s="2"/>
      <c r="C13" s="2"/>
      <c r="D13" s="2"/>
      <c r="E13" s="3">
        <f>SUBTOTAL(109,E2:E12)</f>
        <v>218451</v>
      </c>
      <c r="F13" s="3">
        <f>SUBTOTAL(109,F2:F12)</f>
        <v>164050</v>
      </c>
      <c r="G13" s="3">
        <f>SUBTOTAL(109,G2:G12)</f>
        <v>382501</v>
      </c>
    </row>
    <row r="17" spans="5:7" x14ac:dyDescent="0.25">
      <c r="E17" s="1"/>
    </row>
    <row r="18" spans="5:7" x14ac:dyDescent="0.25">
      <c r="E18" s="1"/>
      <c r="F18" s="1"/>
    </row>
    <row r="19" spans="5:7" x14ac:dyDescent="0.25">
      <c r="F19" s="1"/>
    </row>
    <row r="20" spans="5:7" x14ac:dyDescent="0.25">
      <c r="E20" s="1"/>
    </row>
    <row r="23" spans="5:7" x14ac:dyDescent="0.25">
      <c r="E23" s="1"/>
      <c r="G23" s="1"/>
    </row>
    <row r="24" spans="5:7" x14ac:dyDescent="0.25">
      <c r="E24" s="1"/>
    </row>
    <row r="25" spans="5:7" x14ac:dyDescent="0.25">
      <c r="E25" s="1"/>
    </row>
    <row r="26" spans="5:7" x14ac:dyDescent="0.25">
      <c r="E26" s="1"/>
    </row>
    <row r="27" spans="5:7" x14ac:dyDescent="0.25">
      <c r="E27" s="1"/>
    </row>
    <row r="28" spans="5:7" x14ac:dyDescent="0.25">
      <c r="E28" s="1"/>
    </row>
    <row r="29" spans="5:7" x14ac:dyDescent="0.25">
      <c r="E29" s="1"/>
    </row>
    <row r="30" spans="5:7" x14ac:dyDescent="0.25">
      <c r="E30" s="1"/>
    </row>
    <row r="31" spans="5:7" x14ac:dyDescent="0.25">
      <c r="E31" s="1"/>
    </row>
    <row r="32" spans="5:7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5" spans="5:5" x14ac:dyDescent="0.25">
      <c r="E45" s="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0C3A-3882-4858-A156-3FA9E46A5B36}">
  <dimension ref="A1:G13"/>
  <sheetViews>
    <sheetView workbookViewId="0">
      <selection activeCell="F10" sqref="F10"/>
    </sheetView>
  </sheetViews>
  <sheetFormatPr defaultRowHeight="15" x14ac:dyDescent="0.25"/>
  <cols>
    <col min="1" max="1" width="53" bestFit="1" customWidth="1"/>
    <col min="2" max="2" width="24" customWidth="1"/>
    <col min="3" max="3" width="41.85546875" bestFit="1" customWidth="1"/>
    <col min="4" max="4" width="17.140625" customWidth="1"/>
    <col min="5" max="5" width="10.85546875" bestFit="1" customWidth="1"/>
    <col min="6" max="6" width="9.85546875" bestFit="1" customWidth="1"/>
    <col min="7" max="7" width="16.42578125" customWidth="1"/>
  </cols>
  <sheetData>
    <row r="1" spans="1:7" x14ac:dyDescent="0.25">
      <c r="A1" t="s">
        <v>3</v>
      </c>
      <c r="B1" t="s">
        <v>4</v>
      </c>
      <c r="C1" t="s">
        <v>5</v>
      </c>
      <c r="D1" t="s">
        <v>6</v>
      </c>
      <c r="E1" t="s">
        <v>0</v>
      </c>
      <c r="F1" t="s">
        <v>1</v>
      </c>
      <c r="G1" t="s">
        <v>2</v>
      </c>
    </row>
    <row r="2" spans="1:7" x14ac:dyDescent="0.25">
      <c r="A2" t="s">
        <v>30</v>
      </c>
      <c r="B2" t="s">
        <v>16</v>
      </c>
      <c r="C2" t="s">
        <v>17</v>
      </c>
      <c r="D2" t="s">
        <v>9</v>
      </c>
      <c r="E2" s="1">
        <v>12808000</v>
      </c>
      <c r="F2" s="1"/>
      <c r="G2" s="1">
        <f>SUM(E1:F2)</f>
        <v>12808000</v>
      </c>
    </row>
    <row r="3" spans="1:7" x14ac:dyDescent="0.25">
      <c r="B3" t="s">
        <v>18</v>
      </c>
      <c r="C3" t="s">
        <v>19</v>
      </c>
      <c r="D3" t="s">
        <v>9</v>
      </c>
      <c r="E3" s="1">
        <v>103303103</v>
      </c>
      <c r="F3" s="1">
        <v>12174349</v>
      </c>
      <c r="G3" s="1">
        <f>SUM(Tabulka2[[#This Row],[2021]:[2022]])</f>
        <v>115477452</v>
      </c>
    </row>
    <row r="4" spans="1:7" x14ac:dyDescent="0.25">
      <c r="B4" t="s">
        <v>20</v>
      </c>
      <c r="C4" t="s">
        <v>21</v>
      </c>
      <c r="D4" t="s">
        <v>9</v>
      </c>
      <c r="E4" s="1">
        <v>411860936</v>
      </c>
      <c r="F4" s="1">
        <v>43798579</v>
      </c>
      <c r="G4" s="1">
        <f>SUM(Tabulka2[[#This Row],[2021]:[2022]])</f>
        <v>455659515</v>
      </c>
    </row>
    <row r="5" spans="1:7" x14ac:dyDescent="0.25">
      <c r="A5" s="2" t="s">
        <v>31</v>
      </c>
      <c r="B5" s="2"/>
      <c r="C5" s="2"/>
      <c r="D5" s="2"/>
      <c r="E5" s="3">
        <f>SUM(E2:E4)</f>
        <v>527972039</v>
      </c>
      <c r="F5" s="3">
        <f>SUM(F2:F4)</f>
        <v>55972928</v>
      </c>
      <c r="G5" s="3">
        <f>SUM(G2:G4)</f>
        <v>583944967</v>
      </c>
    </row>
    <row r="8" spans="1:7" x14ac:dyDescent="0.25">
      <c r="G8" s="1"/>
    </row>
    <row r="9" spans="1:7" x14ac:dyDescent="0.25">
      <c r="G9" s="1"/>
    </row>
    <row r="10" spans="1:7" x14ac:dyDescent="0.25">
      <c r="E10" s="1"/>
    </row>
    <row r="13" spans="1:7" x14ac:dyDescent="0.25">
      <c r="E13" s="1"/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1A4D211720764FA9AD0834C4CBCDB7" ma:contentTypeVersion="7" ma:contentTypeDescription="Vytvořit nový dokument" ma:contentTypeScope="" ma:versionID="4303f5a829253c8c970c421468af7e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da374e60c5974dfd0632a29a195d97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5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obsahu" ma:readOnly="true"/>
        <xsd:element ref="dc:title" minOccurs="0" maxOccurs="1" ma:index="3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4B04EC-F959-4F36-A507-CBED6F33C053}"/>
</file>

<file path=customXml/itemProps2.xml><?xml version="1.0" encoding="utf-8"?>
<ds:datastoreItem xmlns:ds="http://schemas.openxmlformats.org/officeDocument/2006/customXml" ds:itemID="{C383C184-A3B5-4DD2-A824-FAC81464ED86}"/>
</file>

<file path=customXml/itemProps3.xml><?xml version="1.0" encoding="utf-8"?>
<ds:datastoreItem xmlns:ds="http://schemas.openxmlformats.org/officeDocument/2006/customXml" ds:itemID="{3AE59811-88C5-4C20-89DA-82AB52044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Množství MO</vt:lpstr>
      <vt:lpstr>Biopaliva</vt:lpstr>
    </vt:vector>
  </TitlesOfParts>
  <Company> Celni sprava Ceske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Mitrič Zbyněk, Ing., mjr.</dc:creator>
  <cp:lastModifiedBy>Mitrič Zbyněk, Ing., mjr.</cp:lastModifiedBy>
  <dcterms:created xsi:type="dcterms:W3CDTF">2023-03-22T07:02:27Z</dcterms:created>
  <dcterms:modified xsi:type="dcterms:W3CDTF">2023-03-22T09:54:08Z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0x010100561A4D211720764FA9AD0834C4CBCDB7</vt:lpwstr>
  </property>
  <property fmtid="{D5CDD505-2E9C-101B-9397-08002B2CF9AE}" pid="3" name="Order">
    <vt:r8>12200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